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Skills matrix" sheetId="2" state="visible" r:id="rId4"/>
    <sheet name="Questionnaire" sheetId="3" state="visible" r:id="rId5"/>
    <sheet name="Summary"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<sst xmlns="http://schemas.openxmlformats.org/spreadsheetml/2006/main" count="139" uniqueCount="122">
  <si>
    <t xml:space="preserve">Board skills audit</t>
  </si>
  <si>
    <t xml:space="preserve">A free template from The Committee Room · thecommitteeroom.co.uk</t>
  </si>
  <si>
    <t xml:space="preserve">What it is for</t>
  </si>
  <si>
    <t xml:space="preserve">A skills audit shows which skills and experience the board has, which it will need over the next two or three years, and where the gaps are. The gaps tell you who to look for when you recruit, and give you something concrete to put in the role description.</t>
  </si>
  <si>
    <t xml:space="preserve">How to use it</t>
  </si>
  <si>
    <t xml:space="preserve">1. Agree as a board which skills matter for your charity. Edit the list on the Skills matrix tab, deleting or renaming rows to suit.</t>
  </si>
  <si>
    <t xml:space="preserve">2. For each skill, choose whether the board needs it over the next two or three years: Essential, Useful or Not needed.</t>
  </si>
  <si>
    <t xml:space="preserve">3. Print the Questionnaire tab and ask each trustee to rate themselves, or rate together at a board meeting.</t>
  </si>
  <si>
    <t xml:space="preserve">4. Enter each trustee's name, term end date and ratings in the Skills matrix tab. Use the yellow cells only.</t>
  </si>
  <si>
    <t xml:space="preserve">5. Read the Status column and the Summary tab. A Gap, At risk or Thin skill is where to focus your next recruitment.</t>
  </si>
  <si>
    <t xml:space="preserve">6. Repeat the audit every year, or when a trustee leaves.</t>
  </si>
  <si>
    <t xml:space="preserve">Rating scale</t>
  </si>
  <si>
    <t xml:space="preserve">0  None: no knowledge or experience</t>
  </si>
  <si>
    <t xml:space="preserve">1  Some: general awareness, could follow a discussion</t>
  </si>
  <si>
    <t xml:space="preserve">2  Good: working knowledge, could lead on it for the board</t>
  </si>
  <si>
    <t xml:space="preserve">3  Expert: professional-level experience</t>
  </si>
  <si>
    <t xml:space="preserve">How the Status column works</t>
  </si>
  <si>
    <t xml:space="preserve">Cover counts trustees rated 2 or 3. Cover after leavers counts only those whose term does not end in the next 12 months (a blank term end date counts as staying).</t>
  </si>
  <si>
    <t xml:space="preserve">Gap: an Essential skill with nobody rated 2 or 3.</t>
  </si>
  <si>
    <t xml:space="preserve">At risk: an Essential skill that will have no cover once trustees whose term ends in the next 12 months have left.</t>
  </si>
  <si>
    <t xml:space="preserve">Thin: an Essential skill held by only one trustee.</t>
  </si>
  <si>
    <t xml:space="preserve">Consider: a Useful skill with nobody rated 2 or 3.</t>
  </si>
  <si>
    <t xml:space="preserve">Covered: no action needed. Not needed: excluded from the audit.</t>
  </si>
  <si>
    <t xml:space="preserve">Cells to edit</t>
  </si>
  <si>
    <t xml:space="preserve">Yellow cells are for you to fill in. Everything else is calculated. The first trustee column holds example ratings: overwrite them with your own.</t>
  </si>
  <si>
    <t xml:space="preserve">A note on self-rating</t>
  </si>
  <si>
    <t xml:space="preserve">People tend to underrate themselves, especially newer trustees. If a trustee rates themselves 1 but the board knows they are good at something, talk it through. The aim is an honest picture, not modesty.</t>
  </si>
  <si>
    <t xml:space="preserve">This template is general guidance, not legal advice. You are free to adapt it for your own charity.</t>
  </si>
  <si>
    <t xml:space="preserve">Board skills matrix</t>
  </si>
  <si>
    <t xml:space="preserve">Rate each trustee 0 to 3 (see Read me). Yellow cells only.</t>
  </si>
  <si>
    <t xml:space="preserve">Trustee name</t>
  </si>
  <si>
    <t xml:space="preserve">Example trustee</t>
  </si>
  <si>
    <t xml:space="preserve">Trustee 2</t>
  </si>
  <si>
    <t xml:space="preserve">Trustee 3</t>
  </si>
  <si>
    <t xml:space="preserve">Trustee 4</t>
  </si>
  <si>
    <t xml:space="preserve">Trustee 5</t>
  </si>
  <si>
    <t xml:space="preserve">Trustee 6</t>
  </si>
  <si>
    <t xml:space="preserve">Trustee 7</t>
  </si>
  <si>
    <t xml:space="preserve">Trustee 8</t>
  </si>
  <si>
    <t xml:space="preserve">Trustee 9</t>
  </si>
  <si>
    <t xml:space="preserve">Trustee 10</t>
  </si>
  <si>
    <t xml:space="preserve">Term ends (date)</t>
  </si>
  <si>
    <t xml:space="preserve">Staying 12+ months? (calculated)</t>
  </si>
  <si>
    <t xml:space="preserve">Skill or experience</t>
  </si>
  <si>
    <t xml:space="preserve">What 'good' looks like</t>
  </si>
  <si>
    <t xml:space="preserve">Needed?</t>
  </si>
  <si>
    <t xml:space="preserve">Cover (rated 2+)</t>
  </si>
  <si>
    <t xml:space="preserve">Cover after leavers</t>
  </si>
  <si>
    <t xml:space="preserve">Highest rating</t>
  </si>
  <si>
    <t xml:space="preserve">Status</t>
  </si>
  <si>
    <t xml:space="preserve">Charity law and governance</t>
  </si>
  <si>
    <t xml:space="preserve">Understands trustee duties, the governing document and how the regulator works</t>
  </si>
  <si>
    <t xml:space="preserve">Essential</t>
  </si>
  <si>
    <t xml:space="preserve">Finance and accounts</t>
  </si>
  <si>
    <t xml:space="preserve">Can read accounts and budgets, and question the treasurer's report with confidence</t>
  </si>
  <si>
    <t xml:space="preserve">Fundraising and grant applications</t>
  </si>
  <si>
    <t xml:space="preserve">Has written successful bids or run fundraising campaigns</t>
  </si>
  <si>
    <t xml:space="preserve">Safeguarding</t>
  </si>
  <si>
    <t xml:space="preserve">Knows safeguarding practice for children or adults at risk, and how to handle a concern</t>
  </si>
  <si>
    <t xml:space="preserve">Data protection and IT</t>
  </si>
  <si>
    <t xml:space="preserve">Understands UK GDPR basics, information security and the systems the charity uses</t>
  </si>
  <si>
    <t xml:space="preserve">People: staff and volunteers</t>
  </si>
  <si>
    <t xml:space="preserve">Experience of recruitment, supervision, HR policies or volunteer management</t>
  </si>
  <si>
    <t xml:space="preserve">Useful</t>
  </si>
  <si>
    <t xml:space="preserve">Property and premises</t>
  </si>
  <si>
    <t xml:space="preserve">Experience of leases, building maintenance or managing a venue</t>
  </si>
  <si>
    <t xml:space="preserve">Health and safety</t>
  </si>
  <si>
    <t xml:space="preserve">Understands risk assessment for activities, events and premises</t>
  </si>
  <si>
    <t xml:space="preserve">Risk management</t>
  </si>
  <si>
    <t xml:space="preserve">Can identify, score and monitor the main risks to the charity</t>
  </si>
  <si>
    <t xml:space="preserve">Legal and contracts</t>
  </si>
  <si>
    <t xml:space="preserve">Can review contracts, leases or funding agreements and spot problems</t>
  </si>
  <si>
    <t xml:space="preserve">Communications and social media</t>
  </si>
  <si>
    <t xml:space="preserve">Experience of press, newsletters, websites or social media</t>
  </si>
  <si>
    <t xml:space="preserve">Strategy and planning</t>
  </si>
  <si>
    <t xml:space="preserve">Can help the board set priorities and plan two or three years ahead</t>
  </si>
  <si>
    <t xml:space="preserve">Lived experience of the cause</t>
  </si>
  <si>
    <t xml:space="preserve">Personal experience of the issue or community the charity serves</t>
  </si>
  <si>
    <t xml:space="preserve">Local knowledge and community links</t>
  </si>
  <si>
    <t xml:space="preserve">Knows the area, local organisations, councillors or funders</t>
  </si>
  <si>
    <t xml:space="preserve">Equality, diversity and inclusion</t>
  </si>
  <si>
    <t xml:space="preserve">Helps the board reach and reflect the people it serves</t>
  </si>
  <si>
    <t xml:space="preserve">Chairing and meeting skills</t>
  </si>
  <si>
    <t xml:space="preserve">Can chair a meeting, keep to time and bring everyone in</t>
  </si>
  <si>
    <t xml:space="preserve">Add your own skills in the blank rows above. To add more trustees, overwrite the spare columns.</t>
  </si>
  <si>
    <t xml:space="preserve">Trustee skills questionnaire</t>
  </si>
  <si>
    <t xml:space="preserve">Name:</t>
  </si>
  <si>
    <t xml:space="preserve">Date:</t>
  </si>
  <si>
    <t xml:space="preserve">Rate yourself for each skill: 0 none, 1 some, 2 good, 3 expert. Add a note on anything relevant, such as your job, a qualification or something you have done before.</t>
  </si>
  <si>
    <t xml:space="preserve">Rating (0 to 3)</t>
  </si>
  <si>
    <t xml:space="preserve">Notes</t>
  </si>
  <si>
    <t xml:space="preserve">Anything else you could bring to the board?</t>
  </si>
  <si>
    <t xml:space="preserve">The Committee Room · thecommitteeroom.co.uk</t>
  </si>
  <si>
    <t xml:space="preserve">Summary</t>
  </si>
  <si>
    <t xml:space="preserve">Calculated from the Skills matrix tab.</t>
  </si>
  <si>
    <t xml:space="preserve">Number of skills</t>
  </si>
  <si>
    <t xml:space="preserve">Meaning</t>
  </si>
  <si>
    <t xml:space="preserve">Gap</t>
  </si>
  <si>
    <t xml:space="preserve">Essential skill, nobody rated 2 or 3</t>
  </si>
  <si>
    <t xml:space="preserve">At risk</t>
  </si>
  <si>
    <t xml:space="preserve">Essential skill lost when this year's leavers go</t>
  </si>
  <si>
    <t xml:space="preserve">Thin</t>
  </si>
  <si>
    <t xml:space="preserve">Essential skill held by one trustee</t>
  </si>
  <si>
    <t xml:space="preserve">Consider</t>
  </si>
  <si>
    <t xml:space="preserve">Useful skill, nobody rated 2 or 3</t>
  </si>
  <si>
    <t xml:space="preserve">Covered</t>
  </si>
  <si>
    <t xml:space="preserve">No action needed</t>
  </si>
  <si>
    <t xml:space="preserve">Not rated</t>
  </si>
  <si>
    <t xml:space="preserve">No ratings entered yet</t>
  </si>
  <si>
    <t xml:space="preserve">Trustees entered</t>
  </si>
  <si>
    <t xml:space="preserve">Trustee columns with at least one rating</t>
  </si>
  <si>
    <t xml:space="preserve">Terms ending in 12 months</t>
  </si>
  <si>
    <t xml:space="preserve">Trustees whose term end date is within the next 12 months</t>
  </si>
  <si>
    <t xml:space="preserve">Recruitment priorities agreed by the board</t>
  </si>
  <si>
    <t xml:space="preserve">List the skills to look for first, in order. Use these in the role description and advert.</t>
  </si>
  <si>
    <t xml:space="preserve">Priority</t>
  </si>
  <si>
    <t xml:space="preserve">Skill to recruit for</t>
  </si>
  <si>
    <t xml:space="preserve">Notes (where to look, by when)</t>
  </si>
  <si>
    <t xml:space="preserve">Example: safeguarding lead</t>
  </si>
  <si>
    <t xml:space="preserve">Example: ask the local CVS and post on Reach Volunteering before the AGM</t>
  </si>
  <si>
    <t xml:space="preserve">Date of this audit</t>
  </si>
  <si>
    <t xml:space="preserve">Next review due</t>
  </si>
</sst>
</file>

<file path=xl/styles.xml><?xml version="1.0" encoding="utf-8"?>
<styleSheet xmlns="http://schemas.openxmlformats.org/spreadsheetml/2006/main">
  <numFmts count="3">
    <numFmt numFmtId="164" formatCode="General"/>
    <numFmt numFmtId="165" formatCode="dd/mm/yyyy"/>
    <numFmt numFmtId="166" formatCode="General"/>
  </numFmts>
  <fonts count="15">
    <font>
      <sz val="11"/>
      <color theme="1"/>
      <name val="Calibri"/>
      <family val="2"/>
      <charset val="1"/>
    </font>
    <font>
      <sz val="10"/>
      <name val="Arial"/>
      <family val="0"/>
    </font>
    <font>
      <sz val="10"/>
      <name val="Arial"/>
      <family val="0"/>
    </font>
    <font>
      <sz val="10"/>
      <name val="Arial"/>
      <family val="0"/>
    </font>
    <font>
      <b val="true"/>
      <sz val="16"/>
      <color rgb="FF1F3A5F"/>
      <name val="Arial"/>
      <family val="0"/>
      <charset val="1"/>
    </font>
    <font>
      <i val="true"/>
      <sz val="10"/>
      <color rgb="FF555555"/>
      <name val="Arial"/>
      <family val="0"/>
      <charset val="1"/>
    </font>
    <font>
      <b val="true"/>
      <sz val="12"/>
      <color rgb="FF1F3A5F"/>
      <name val="Arial"/>
      <family val="0"/>
      <charset val="1"/>
    </font>
    <font>
      <sz val="10"/>
      <color rgb="FF000000"/>
      <name val="Arial"/>
      <family val="0"/>
      <charset val="1"/>
    </font>
    <font>
      <i val="true"/>
      <sz val="9"/>
      <color rgb="FF555555"/>
      <name val="Arial"/>
      <family val="0"/>
      <charset val="1"/>
    </font>
    <font>
      <b val="true"/>
      <sz val="14"/>
      <color rgb="FF1F3A5F"/>
      <name val="Arial"/>
      <family val="0"/>
      <charset val="1"/>
    </font>
    <font>
      <b val="true"/>
      <sz val="10"/>
      <color rgb="FF000000"/>
      <name val="Arial"/>
      <family val="0"/>
      <charset val="1"/>
    </font>
    <font>
      <sz val="9"/>
      <color rgb="FF555555"/>
      <name val="Arial"/>
      <family val="0"/>
      <charset val="1"/>
    </font>
    <font>
      <b val="true"/>
      <sz val="10"/>
      <color rgb="FFFFFFFF"/>
      <name val="Arial"/>
      <family val="0"/>
      <charset val="1"/>
    </font>
    <font>
      <sz val="9"/>
      <color rgb="FF000000"/>
      <name val="Arial"/>
      <family val="0"/>
      <charset val="1"/>
    </font>
    <font>
      <i val="true"/>
      <sz val="8"/>
      <color rgb="FF777777"/>
      <name val="Arial"/>
      <family val="0"/>
      <charset val="1"/>
    </font>
  </fonts>
  <fills count="4">
    <fill>
      <patternFill patternType="none"/>
    </fill>
    <fill>
      <patternFill patternType="gray125"/>
    </fill>
    <fill>
      <patternFill patternType="solid">
        <fgColor rgb="FFFFF4C2"/>
        <bgColor rgb="FFFCE4B6"/>
      </patternFill>
    </fill>
    <fill>
      <patternFill patternType="solid">
        <fgColor rgb="FF1F3A5F"/>
        <bgColor rgb="FF333333"/>
      </patternFill>
    </fill>
  </fills>
  <borders count="2">
    <border diagonalUp="false" diagonalDown="false">
      <left/>
      <right/>
      <top/>
      <bottom/>
      <diagonal/>
    </border>
    <border diagonalUp="false" diagonalDown="false">
      <left style="thin">
        <color rgb="FFBFC8D2"/>
      </left>
      <right style="thin">
        <color rgb="FFBFC8D2"/>
      </right>
      <top style="thin">
        <color rgb="FFBFC8D2"/>
      </top>
      <bottom style="thin">
        <color rgb="FFBFC8D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false" applyProtection="false">
      <alignment horizontal="general" vertical="bottom" textRotation="0" wrapText="false" indent="0" shrinkToFit="false"/>
      <protection locked="true" hidden="false"/>
    </xf>
    <xf numFmtId="164" fontId="10" fillId="2" borderId="1" xfId="0" applyFont="true" applyBorder="true" applyAlignment="true" applyProtection="false">
      <alignment horizontal="center" vertical="center" textRotation="0" wrapText="true" indent="0" shrinkToFit="false"/>
      <protection locked="true" hidden="false"/>
    </xf>
    <xf numFmtId="165" fontId="7" fillId="2" borderId="1" xfId="0" applyFont="true" applyBorder="true" applyAlignment="true" applyProtection="false">
      <alignment horizontal="center" vertical="center" textRotation="0" wrapText="true" indent="0" shrinkToFit="false"/>
      <protection locked="true" hidden="false"/>
    </xf>
    <xf numFmtId="164" fontId="11" fillId="0" borderId="1" xfId="0" applyFont="true" applyBorder="true" applyAlignment="true" applyProtection="false">
      <alignment horizontal="center" vertical="center" textRotation="0" wrapText="true" indent="0" shrinkToFit="false"/>
      <protection locked="true" hidden="false"/>
    </xf>
    <xf numFmtId="164" fontId="12" fillId="3" borderId="1" xfId="0" applyFont="true" applyBorder="true" applyAlignment="true" applyProtection="false">
      <alignment horizontal="center" vertical="center" textRotation="0" wrapText="true" indent="0" shrinkToFit="false"/>
      <protection locked="true" hidden="false"/>
    </xf>
    <xf numFmtId="164" fontId="10" fillId="2" borderId="1" xfId="0" applyFont="true" applyBorder="true" applyAlignment="true" applyProtection="false">
      <alignment horizontal="general" vertical="top" textRotation="0" wrapText="true" indent="0" shrinkToFit="false"/>
      <protection locked="true" hidden="false"/>
    </xf>
    <xf numFmtId="164" fontId="13" fillId="2" borderId="1" xfId="0" applyFont="true" applyBorder="tru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6" fontId="7" fillId="0" borderId="1"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center" vertical="center" textRotation="0" wrapText="tru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0" fillId="2" borderId="1" xfId="0" applyFont="false" applyBorder="true" applyAlignment="true" applyProtection="false">
      <alignment horizontal="general" vertical="top" textRotation="0" wrapText="true" indent="0" shrinkToFit="false"/>
      <protection locked="true" hidden="false"/>
    </xf>
    <xf numFmtId="164" fontId="0" fillId="2" borderId="0" xfId="0" applyFont="fals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6" fontId="0" fillId="0" borderId="1" xfId="0" applyFont="fals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0" fillId="2" borderId="1" xfId="0" applyFont="false" applyBorder="true" applyAlignment="false" applyProtection="false">
      <alignment horizontal="general" vertical="bottom" textRotation="0" wrapText="false" indent="0" shrinkToFit="false"/>
      <protection locked="true" hidden="false"/>
    </xf>
    <xf numFmtId="165" fontId="0" fillId="0" borderId="1" xfId="0" applyFont="fals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bgColor rgb="FF7FB77E"/>
        </patternFill>
      </fill>
    </dxf>
    <dxf>
      <fill>
        <patternFill>
          <bgColor rgb="FFC6E2B5"/>
        </patternFill>
      </fill>
    </dxf>
    <dxf>
      <fill>
        <patternFill>
          <bgColor rgb="FFFCE4B6"/>
        </patternFill>
      </fill>
    </dxf>
    <dxf>
      <fill>
        <patternFill>
          <bgColor rgb="FFF4C7C3"/>
        </patternFill>
      </fill>
    </dxf>
    <dxf>
      <fill>
        <patternFill>
          <bgColor rgb="FFF9D7A8"/>
        </patternFill>
      </fill>
    </dxf>
    <dxf>
      <fill>
        <patternFill>
          <bgColor rgb="FFFFF4C2"/>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D2"/>
      <rgbColor rgb="FF777777"/>
      <rgbColor rgb="FF9999FF"/>
      <rgbColor rgb="FF993366"/>
      <rgbColor rgb="FFFFF4C2"/>
      <rgbColor rgb="FFCCFFFF"/>
      <rgbColor rgb="FF660066"/>
      <rgbColor rgb="FFFF8080"/>
      <rgbColor rgb="FF0066CC"/>
      <rgbColor rgb="FFF4C7C3"/>
      <rgbColor rgb="FF000080"/>
      <rgbColor rgb="FFFF00FF"/>
      <rgbColor rgb="FFFFFF00"/>
      <rgbColor rgb="FF00FFFF"/>
      <rgbColor rgb="FF800080"/>
      <rgbColor rgb="FF800000"/>
      <rgbColor rgb="FF008080"/>
      <rgbColor rgb="FF0000FF"/>
      <rgbColor rgb="FF00CCFF"/>
      <rgbColor rgb="FFCCFFFF"/>
      <rgbColor rgb="FFC6E2B5"/>
      <rgbColor rgb="FFFCE4B6"/>
      <rgbColor rgb="FF99CCFF"/>
      <rgbColor rgb="FFFF99CC"/>
      <rgbColor rgb="FFCC99FF"/>
      <rgbColor rgb="FFF9D7A8"/>
      <rgbColor rgb="FF3366FF"/>
      <rgbColor rgb="FF33CCCC"/>
      <rgbColor rgb="FF99CC00"/>
      <rgbColor rgb="FFFFCC00"/>
      <rgbColor rgb="FFFF9900"/>
      <rgbColor rgb="FFFF6600"/>
      <rgbColor rgb="FF555555"/>
      <rgbColor rgb="FF7FB77E"/>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95"/>
  </cols>
  <sheetData>
    <row r="1" customFormat="false" ht="19.7" hidden="false" customHeight="false" outlineLevel="0" collapsed="false">
      <c r="B1" s="1" t="s">
        <v>0</v>
      </c>
    </row>
    <row r="2" customFormat="false" ht="15" hidden="false" customHeight="false" outlineLevel="0" collapsed="false">
      <c r="B2" s="2" t="s">
        <v>1</v>
      </c>
    </row>
    <row r="3" customFormat="false" ht="15" hidden="false" customHeight="false" outlineLevel="0" collapsed="false">
      <c r="B3" s="3"/>
    </row>
    <row r="4" customFormat="false" ht="15" hidden="false" customHeight="false" outlineLevel="0" collapsed="false">
      <c r="B4" s="4" t="s">
        <v>2</v>
      </c>
    </row>
    <row r="5" customFormat="false" ht="35.05" hidden="false" customHeight="false" outlineLevel="0" collapsed="false">
      <c r="B5" s="5" t="s">
        <v>3</v>
      </c>
    </row>
    <row r="6" customFormat="false" ht="15" hidden="false" customHeight="false" outlineLevel="0" collapsed="false">
      <c r="B6" s="3"/>
    </row>
    <row r="7" customFormat="false" ht="15" hidden="false" customHeight="false" outlineLevel="0" collapsed="false">
      <c r="B7" s="4" t="s">
        <v>4</v>
      </c>
    </row>
    <row r="8" customFormat="false" ht="23.85" hidden="false" customHeight="false" outlineLevel="0" collapsed="false">
      <c r="B8" s="5" t="s">
        <v>5</v>
      </c>
    </row>
    <row r="9" customFormat="false" ht="15" hidden="false" customHeight="false" outlineLevel="0" collapsed="false">
      <c r="B9" s="5" t="s">
        <v>6</v>
      </c>
    </row>
    <row r="10" customFormat="false" ht="15" hidden="false" customHeight="false" outlineLevel="0" collapsed="false">
      <c r="B10" s="5" t="s">
        <v>7</v>
      </c>
    </row>
    <row r="11" customFormat="false" ht="15" hidden="false" customHeight="false" outlineLevel="0" collapsed="false">
      <c r="B11" s="5" t="s">
        <v>8</v>
      </c>
    </row>
    <row r="12" customFormat="false" ht="15" hidden="false" customHeight="false" outlineLevel="0" collapsed="false">
      <c r="B12" s="5" t="s">
        <v>9</v>
      </c>
    </row>
    <row r="13" customFormat="false" ht="15" hidden="false" customHeight="false" outlineLevel="0" collapsed="false">
      <c r="B13" s="5" t="s">
        <v>10</v>
      </c>
    </row>
    <row r="14" customFormat="false" ht="15" hidden="false" customHeight="false" outlineLevel="0" collapsed="false">
      <c r="B14" s="3"/>
    </row>
    <row r="15" customFormat="false" ht="15" hidden="false" customHeight="false" outlineLevel="0" collapsed="false">
      <c r="B15" s="4" t="s">
        <v>11</v>
      </c>
    </row>
    <row r="16" customFormat="false" ht="15" hidden="false" customHeight="false" outlineLevel="0" collapsed="false">
      <c r="B16" s="5" t="s">
        <v>12</v>
      </c>
    </row>
    <row r="17" customFormat="false" ht="15" hidden="false" customHeight="false" outlineLevel="0" collapsed="false">
      <c r="B17" s="5" t="s">
        <v>13</v>
      </c>
    </row>
    <row r="18" customFormat="false" ht="15" hidden="false" customHeight="false" outlineLevel="0" collapsed="false">
      <c r="B18" s="5" t="s">
        <v>14</v>
      </c>
    </row>
    <row r="19" customFormat="false" ht="15" hidden="false" customHeight="false" outlineLevel="0" collapsed="false">
      <c r="B19" s="5" t="s">
        <v>15</v>
      </c>
    </row>
    <row r="20" customFormat="false" ht="15" hidden="false" customHeight="false" outlineLevel="0" collapsed="false">
      <c r="B20" s="3"/>
    </row>
    <row r="21" customFormat="false" ht="15" hidden="false" customHeight="false" outlineLevel="0" collapsed="false">
      <c r="B21" s="4" t="s">
        <v>16</v>
      </c>
    </row>
    <row r="22" customFormat="false" ht="23.85" hidden="false" customHeight="false" outlineLevel="0" collapsed="false">
      <c r="B22" s="5" t="s">
        <v>17</v>
      </c>
    </row>
    <row r="23" customFormat="false" ht="15" hidden="false" customHeight="false" outlineLevel="0" collapsed="false">
      <c r="B23" s="5" t="s">
        <v>18</v>
      </c>
    </row>
    <row r="24" customFormat="false" ht="15" hidden="false" customHeight="false" outlineLevel="0" collapsed="false">
      <c r="B24" s="5" t="s">
        <v>19</v>
      </c>
    </row>
    <row r="25" customFormat="false" ht="15" hidden="false" customHeight="false" outlineLevel="0" collapsed="false">
      <c r="B25" s="5" t="s">
        <v>20</v>
      </c>
    </row>
    <row r="26" customFormat="false" ht="15" hidden="false" customHeight="false" outlineLevel="0" collapsed="false">
      <c r="B26" s="5" t="s">
        <v>21</v>
      </c>
    </row>
    <row r="27" customFormat="false" ht="15" hidden="false" customHeight="false" outlineLevel="0" collapsed="false">
      <c r="B27" s="5" t="s">
        <v>22</v>
      </c>
    </row>
    <row r="28" customFormat="false" ht="15" hidden="false" customHeight="false" outlineLevel="0" collapsed="false">
      <c r="B28" s="3"/>
    </row>
    <row r="29" customFormat="false" ht="15" hidden="false" customHeight="false" outlineLevel="0" collapsed="false">
      <c r="B29" s="4" t="s">
        <v>23</v>
      </c>
    </row>
    <row r="30" customFormat="false" ht="23.85" hidden="false" customHeight="false" outlineLevel="0" collapsed="false">
      <c r="B30" s="5" t="s">
        <v>24</v>
      </c>
    </row>
    <row r="31" customFormat="false" ht="15" hidden="false" customHeight="false" outlineLevel="0" collapsed="false">
      <c r="B31" s="3"/>
    </row>
    <row r="32" customFormat="false" ht="15" hidden="false" customHeight="false" outlineLevel="0" collapsed="false">
      <c r="B32" s="4" t="s">
        <v>25</v>
      </c>
    </row>
    <row r="33" customFormat="false" ht="23.85" hidden="false" customHeight="false" outlineLevel="0" collapsed="false">
      <c r="B33" s="5" t="s">
        <v>26</v>
      </c>
    </row>
    <row r="34" customFormat="false" ht="15" hidden="false" customHeight="false" outlineLevel="0" collapsed="false">
      <c r="B34" s="3"/>
    </row>
    <row r="35" customFormat="false" ht="15" hidden="false" customHeight="false" outlineLevel="0" collapsed="false">
      <c r="B35" s="6" t="s">
        <v>27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8" topLeftCell="D9" activePane="bottomRight" state="frozen"/>
      <selection pane="topLeft" activeCell="A1" activeCellId="0" sqref="A1"/>
      <selection pane="topRight" activeCell="D1" activeCellId="0" sqref="D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44"/>
    <col collapsed="false" customWidth="true" hidden="false" outlineLevel="0" max="3" min="3" style="0" width="12"/>
    <col collapsed="false" customWidth="true" hidden="false" outlineLevel="0" max="16" min="4" style="0" width="11"/>
    <col collapsed="false" customWidth="true" hidden="false" outlineLevel="0" max="17" min="17" style="0" width="12"/>
  </cols>
  <sheetData>
    <row r="1" customFormat="false" ht="17.35" hidden="false" customHeight="false" outlineLevel="0" collapsed="false">
      <c r="A1" s="7" t="s">
        <v>28</v>
      </c>
    </row>
    <row r="2" customFormat="false" ht="15" hidden="false" customHeight="false" outlineLevel="0" collapsed="false">
      <c r="A2" s="8" t="s">
        <v>29</v>
      </c>
    </row>
    <row r="4" customFormat="false" ht="23.85" hidden="false" customHeight="false" outlineLevel="0" collapsed="false">
      <c r="A4" s="9" t="s">
        <v>30</v>
      </c>
      <c r="B4" s="9"/>
      <c r="C4" s="9"/>
      <c r="D4" s="10" t="s">
        <v>31</v>
      </c>
      <c r="E4" s="10" t="s">
        <v>32</v>
      </c>
      <c r="F4" s="10" t="s">
        <v>33</v>
      </c>
      <c r="G4" s="10" t="s">
        <v>34</v>
      </c>
      <c r="H4" s="10" t="s">
        <v>35</v>
      </c>
      <c r="I4" s="10" t="s">
        <v>36</v>
      </c>
      <c r="J4" s="10" t="s">
        <v>37</v>
      </c>
      <c r="K4" s="10" t="s">
        <v>38</v>
      </c>
      <c r="L4" s="10" t="s">
        <v>39</v>
      </c>
      <c r="M4" s="10" t="s">
        <v>40</v>
      </c>
    </row>
    <row r="5" customFormat="false" ht="15" hidden="false" customHeight="false" outlineLevel="0" collapsed="false">
      <c r="A5" s="9" t="s">
        <v>41</v>
      </c>
      <c r="B5" s="9"/>
      <c r="C5" s="9"/>
      <c r="D5" s="11" t="n">
        <v>46568</v>
      </c>
      <c r="E5" s="11"/>
      <c r="F5" s="11"/>
      <c r="G5" s="11"/>
      <c r="H5" s="11"/>
      <c r="I5" s="11"/>
      <c r="J5" s="11"/>
      <c r="K5" s="11"/>
      <c r="L5" s="11"/>
      <c r="M5" s="11"/>
    </row>
    <row r="6" customFormat="false" ht="15" hidden="false" customHeight="false" outlineLevel="0" collapsed="false">
      <c r="A6" s="9" t="s">
        <v>42</v>
      </c>
      <c r="B6" s="9"/>
      <c r="C6" s="9"/>
      <c r="D6" s="12" t="str">
        <f aca="true">IF(D5="","Yes",IF(D5-TODAY()&gt;365,"Yes","No"))</f>
        <v>No</v>
      </c>
      <c r="E6" s="12" t="str">
        <f aca="true">IF(E5="","Yes",IF(E5-TODAY()&gt;365,"Yes","No"))</f>
        <v>Yes</v>
      </c>
      <c r="F6" s="12" t="str">
        <f aca="true">IF(F5="","Yes",IF(F5-TODAY()&gt;365,"Yes","No"))</f>
        <v>Yes</v>
      </c>
      <c r="G6" s="12" t="str">
        <f aca="true">IF(G5="","Yes",IF(G5-TODAY()&gt;365,"Yes","No"))</f>
        <v>Yes</v>
      </c>
      <c r="H6" s="12" t="str">
        <f aca="true">IF(H5="","Yes",IF(H5-TODAY()&gt;365,"Yes","No"))</f>
        <v>Yes</v>
      </c>
      <c r="I6" s="12" t="str">
        <f aca="true">IF(I5="","Yes",IF(I5-TODAY()&gt;365,"Yes","No"))</f>
        <v>Yes</v>
      </c>
      <c r="J6" s="12" t="str">
        <f aca="true">IF(J5="","Yes",IF(J5-TODAY()&gt;365,"Yes","No"))</f>
        <v>Yes</v>
      </c>
      <c r="K6" s="12" t="str">
        <f aca="true">IF(K5="","Yes",IF(K5-TODAY()&gt;365,"Yes","No"))</f>
        <v>Yes</v>
      </c>
      <c r="L6" s="12" t="str">
        <f aca="true">IF(L5="","Yes",IF(L5-TODAY()&gt;365,"Yes","No"))</f>
        <v>Yes</v>
      </c>
      <c r="M6" s="12" t="str">
        <f aca="true">IF(M5="","Yes",IF(M5-TODAY()&gt;365,"Yes","No"))</f>
        <v>Yes</v>
      </c>
    </row>
    <row r="8" customFormat="false" ht="33.75" hidden="false" customHeight="true" outlineLevel="0" collapsed="false">
      <c r="A8" s="13" t="s">
        <v>43</v>
      </c>
      <c r="B8" s="13" t="s">
        <v>44</v>
      </c>
      <c r="C8" s="13" t="s">
        <v>45</v>
      </c>
      <c r="D8" s="13" t="str">
        <f aca="false">D4</f>
        <v>Example trustee</v>
      </c>
      <c r="E8" s="13" t="str">
        <f aca="false">E4</f>
        <v>Trustee 2</v>
      </c>
      <c r="F8" s="13" t="str">
        <f aca="false">F4</f>
        <v>Trustee 3</v>
      </c>
      <c r="G8" s="13" t="str">
        <f aca="false">G4</f>
        <v>Trustee 4</v>
      </c>
      <c r="H8" s="13" t="str">
        <f aca="false">H4</f>
        <v>Trustee 5</v>
      </c>
      <c r="I8" s="13" t="str">
        <f aca="false">I4</f>
        <v>Trustee 6</v>
      </c>
      <c r="J8" s="13" t="str">
        <f aca="false">J4</f>
        <v>Trustee 7</v>
      </c>
      <c r="K8" s="13" t="str">
        <f aca="false">K4</f>
        <v>Trustee 8</v>
      </c>
      <c r="L8" s="13" t="str">
        <f aca="false">L4</f>
        <v>Trustee 9</v>
      </c>
      <c r="M8" s="13" t="str">
        <f aca="false">M4</f>
        <v>Trustee 10</v>
      </c>
      <c r="N8" s="13" t="s">
        <v>46</v>
      </c>
      <c r="O8" s="13" t="s">
        <v>47</v>
      </c>
      <c r="P8" s="13" t="s">
        <v>48</v>
      </c>
      <c r="Q8" s="13" t="s">
        <v>49</v>
      </c>
    </row>
    <row r="9" customFormat="false" ht="30" hidden="false" customHeight="true" outlineLevel="0" collapsed="false">
      <c r="A9" s="14" t="s">
        <v>50</v>
      </c>
      <c r="B9" s="15" t="s">
        <v>51</v>
      </c>
      <c r="C9" s="16" t="s">
        <v>52</v>
      </c>
      <c r="D9" s="16" t="n">
        <v>2</v>
      </c>
      <c r="E9" s="16"/>
      <c r="F9" s="16"/>
      <c r="G9" s="16"/>
      <c r="H9" s="16"/>
      <c r="I9" s="16"/>
      <c r="J9" s="16"/>
      <c r="K9" s="16"/>
      <c r="L9" s="16"/>
      <c r="M9" s="16"/>
      <c r="N9" s="17" t="n">
        <f aca="false">COUNTIF(D9:M9,"&gt;=2")</f>
        <v>1</v>
      </c>
      <c r="O9" s="17" t="n">
        <f aca="false">SUMPRODUCT((D9:M9&gt;=2)*(D9:M9&lt;&gt;"")*(D$6:M$6="Yes"))</f>
        <v>0</v>
      </c>
      <c r="P9" s="17" t="n">
        <f aca="false">IF(COUNT(D9:M9)=0,"",MAX(D9:M9))</f>
        <v>2</v>
      </c>
      <c r="Q9" s="18" t="str">
        <f aca="false">IF($C9="Not needed","Not needed",IF(COUNT(D9:M9)=0,"Not rated",IF($C9="Essential",IF(N9=0,"Gap",IF(O9=0,"At risk",IF(N9=1,"Thin","Covered"))),IF(N9=0,"Consider","Covered"))))</f>
        <v>At risk</v>
      </c>
    </row>
    <row r="10" customFormat="false" ht="30" hidden="false" customHeight="true" outlineLevel="0" collapsed="false">
      <c r="A10" s="14" t="s">
        <v>53</v>
      </c>
      <c r="B10" s="15" t="s">
        <v>54</v>
      </c>
      <c r="C10" s="16" t="s">
        <v>52</v>
      </c>
      <c r="D10" s="16" t="n">
        <v>1</v>
      </c>
      <c r="E10" s="16"/>
      <c r="F10" s="16"/>
      <c r="G10" s="16"/>
      <c r="H10" s="16"/>
      <c r="I10" s="16"/>
      <c r="J10" s="16"/>
      <c r="K10" s="16"/>
      <c r="L10" s="16"/>
      <c r="M10" s="16"/>
      <c r="N10" s="17" t="n">
        <f aca="false">COUNTIF(D10:M10,"&gt;=2")</f>
        <v>0</v>
      </c>
      <c r="O10" s="17" t="n">
        <f aca="false">SUMPRODUCT((D10:M10&gt;=2)*(D10:M10&lt;&gt;"")*(D$6:M$6="Yes"))</f>
        <v>0</v>
      </c>
      <c r="P10" s="17" t="n">
        <f aca="false">IF(COUNT(D10:M10)=0,"",MAX(D10:M10))</f>
        <v>1</v>
      </c>
      <c r="Q10" s="18" t="str">
        <f aca="false">IF($C10="Not needed","Not needed",IF(COUNT(D10:M10)=0,"Not rated",IF($C10="Essential",IF(N10=0,"Gap",IF(O10=0,"At risk",IF(N10=1,"Thin","Covered"))),IF(N10=0,"Consider","Covered"))))</f>
        <v>Gap</v>
      </c>
    </row>
    <row r="11" customFormat="false" ht="30" hidden="false" customHeight="true" outlineLevel="0" collapsed="false">
      <c r="A11" s="14" t="s">
        <v>55</v>
      </c>
      <c r="B11" s="15" t="s">
        <v>56</v>
      </c>
      <c r="C11" s="16" t="s">
        <v>52</v>
      </c>
      <c r="D11" s="16" t="n">
        <v>3</v>
      </c>
      <c r="E11" s="16"/>
      <c r="F11" s="16"/>
      <c r="G11" s="16"/>
      <c r="H11" s="16"/>
      <c r="I11" s="16"/>
      <c r="J11" s="16"/>
      <c r="K11" s="16"/>
      <c r="L11" s="16"/>
      <c r="M11" s="16"/>
      <c r="N11" s="17" t="n">
        <f aca="false">COUNTIF(D11:M11,"&gt;=2")</f>
        <v>1</v>
      </c>
      <c r="O11" s="17" t="n">
        <f aca="false">SUMPRODUCT((D11:M11&gt;=2)*(D11:M11&lt;&gt;"")*(D$6:M$6="Yes"))</f>
        <v>0</v>
      </c>
      <c r="P11" s="17" t="n">
        <f aca="false">IF(COUNT(D11:M11)=0,"",MAX(D11:M11))</f>
        <v>3</v>
      </c>
      <c r="Q11" s="18" t="str">
        <f aca="false">IF($C11="Not needed","Not needed",IF(COUNT(D11:M11)=0,"Not rated",IF($C11="Essential",IF(N11=0,"Gap",IF(O11=0,"At risk",IF(N11=1,"Thin","Covered"))),IF(N11=0,"Consider","Covered"))))</f>
        <v>At risk</v>
      </c>
    </row>
    <row r="12" customFormat="false" ht="30" hidden="false" customHeight="true" outlineLevel="0" collapsed="false">
      <c r="A12" s="14" t="s">
        <v>57</v>
      </c>
      <c r="B12" s="15" t="s">
        <v>58</v>
      </c>
      <c r="C12" s="16" t="s">
        <v>52</v>
      </c>
      <c r="D12" s="16" t="n">
        <v>0</v>
      </c>
      <c r="E12" s="16"/>
      <c r="F12" s="16"/>
      <c r="G12" s="16"/>
      <c r="H12" s="16"/>
      <c r="I12" s="16"/>
      <c r="J12" s="16"/>
      <c r="K12" s="16"/>
      <c r="L12" s="16"/>
      <c r="M12" s="16"/>
      <c r="N12" s="17" t="n">
        <f aca="false">COUNTIF(D12:M12,"&gt;=2")</f>
        <v>0</v>
      </c>
      <c r="O12" s="17" t="n">
        <f aca="false">SUMPRODUCT((D12:M12&gt;=2)*(D12:M12&lt;&gt;"")*(D$6:M$6="Yes"))</f>
        <v>0</v>
      </c>
      <c r="P12" s="17" t="n">
        <f aca="false">IF(COUNT(D12:M12)=0,"",MAX(D12:M12))</f>
        <v>0</v>
      </c>
      <c r="Q12" s="18" t="str">
        <f aca="false">IF($C12="Not needed","Not needed",IF(COUNT(D12:M12)=0,"Not rated",IF($C12="Essential",IF(N12=0,"Gap",IF(O12=0,"At risk",IF(N12=1,"Thin","Covered"))),IF(N12=0,"Consider","Covered"))))</f>
        <v>Gap</v>
      </c>
    </row>
    <row r="13" customFormat="false" ht="30" hidden="false" customHeight="true" outlineLevel="0" collapsed="false">
      <c r="A13" s="14" t="s">
        <v>59</v>
      </c>
      <c r="B13" s="15" t="s">
        <v>60</v>
      </c>
      <c r="C13" s="16" t="s">
        <v>52</v>
      </c>
      <c r="D13" s="16" t="n">
        <v>1</v>
      </c>
      <c r="E13" s="16"/>
      <c r="F13" s="16"/>
      <c r="G13" s="16"/>
      <c r="H13" s="16"/>
      <c r="I13" s="16"/>
      <c r="J13" s="16"/>
      <c r="K13" s="16"/>
      <c r="L13" s="16"/>
      <c r="M13" s="16"/>
      <c r="N13" s="17" t="n">
        <f aca="false">COUNTIF(D13:M13,"&gt;=2")</f>
        <v>0</v>
      </c>
      <c r="O13" s="17" t="n">
        <f aca="false">SUMPRODUCT((D13:M13&gt;=2)*(D13:M13&lt;&gt;"")*(D$6:M$6="Yes"))</f>
        <v>0</v>
      </c>
      <c r="P13" s="17" t="n">
        <f aca="false">IF(COUNT(D13:M13)=0,"",MAX(D13:M13))</f>
        <v>1</v>
      </c>
      <c r="Q13" s="18" t="str">
        <f aca="false">IF($C13="Not needed","Not needed",IF(COUNT(D13:M13)=0,"Not rated",IF($C13="Essential",IF(N13=0,"Gap",IF(O13=0,"At risk",IF(N13=1,"Thin","Covered"))),IF(N13=0,"Consider","Covered"))))</f>
        <v>Gap</v>
      </c>
    </row>
    <row r="14" customFormat="false" ht="30" hidden="false" customHeight="true" outlineLevel="0" collapsed="false">
      <c r="A14" s="14" t="s">
        <v>61</v>
      </c>
      <c r="B14" s="15" t="s">
        <v>62</v>
      </c>
      <c r="C14" s="16" t="s">
        <v>63</v>
      </c>
      <c r="D14" s="16" t="n">
        <v>2</v>
      </c>
      <c r="E14" s="16"/>
      <c r="F14" s="16"/>
      <c r="G14" s="16"/>
      <c r="H14" s="16"/>
      <c r="I14" s="16"/>
      <c r="J14" s="16"/>
      <c r="K14" s="16"/>
      <c r="L14" s="16"/>
      <c r="M14" s="16"/>
      <c r="N14" s="17" t="n">
        <f aca="false">COUNTIF(D14:M14,"&gt;=2")</f>
        <v>1</v>
      </c>
      <c r="O14" s="17" t="n">
        <f aca="false">SUMPRODUCT((D14:M14&gt;=2)*(D14:M14&lt;&gt;"")*(D$6:M$6="Yes"))</f>
        <v>0</v>
      </c>
      <c r="P14" s="17" t="n">
        <f aca="false">IF(COUNT(D14:M14)=0,"",MAX(D14:M14))</f>
        <v>2</v>
      </c>
      <c r="Q14" s="18" t="str">
        <f aca="false">IF($C14="Not needed","Not needed",IF(COUNT(D14:M14)=0,"Not rated",IF($C14="Essential",IF(N14=0,"Gap",IF(O14=0,"At risk",IF(N14=1,"Thin","Covered"))),IF(N14=0,"Consider","Covered"))))</f>
        <v>Covered</v>
      </c>
    </row>
    <row r="15" customFormat="false" ht="30" hidden="false" customHeight="true" outlineLevel="0" collapsed="false">
      <c r="A15" s="14" t="s">
        <v>64</v>
      </c>
      <c r="B15" s="15" t="s">
        <v>65</v>
      </c>
      <c r="C15" s="16" t="s">
        <v>63</v>
      </c>
      <c r="D15" s="16" t="n">
        <v>0</v>
      </c>
      <c r="E15" s="16"/>
      <c r="F15" s="16"/>
      <c r="G15" s="16"/>
      <c r="H15" s="16"/>
      <c r="I15" s="16"/>
      <c r="J15" s="16"/>
      <c r="K15" s="16"/>
      <c r="L15" s="16"/>
      <c r="M15" s="16"/>
      <c r="N15" s="17" t="n">
        <f aca="false">COUNTIF(D15:M15,"&gt;=2")</f>
        <v>0</v>
      </c>
      <c r="O15" s="17" t="n">
        <f aca="false">SUMPRODUCT((D15:M15&gt;=2)*(D15:M15&lt;&gt;"")*(D$6:M$6="Yes"))</f>
        <v>0</v>
      </c>
      <c r="P15" s="17" t="n">
        <f aca="false">IF(COUNT(D15:M15)=0,"",MAX(D15:M15))</f>
        <v>0</v>
      </c>
      <c r="Q15" s="18" t="str">
        <f aca="false">IF($C15="Not needed","Not needed",IF(COUNT(D15:M15)=0,"Not rated",IF($C15="Essential",IF(N15=0,"Gap",IF(O15=0,"At risk",IF(N15=1,"Thin","Covered"))),IF(N15=0,"Consider","Covered"))))</f>
        <v>Consider</v>
      </c>
    </row>
    <row r="16" customFormat="false" ht="30" hidden="false" customHeight="true" outlineLevel="0" collapsed="false">
      <c r="A16" s="14" t="s">
        <v>66</v>
      </c>
      <c r="B16" s="15" t="s">
        <v>67</v>
      </c>
      <c r="C16" s="16" t="s">
        <v>52</v>
      </c>
      <c r="D16" s="16" t="n">
        <v>1</v>
      </c>
      <c r="E16" s="16"/>
      <c r="F16" s="16"/>
      <c r="G16" s="16"/>
      <c r="H16" s="16"/>
      <c r="I16" s="16"/>
      <c r="J16" s="16"/>
      <c r="K16" s="16"/>
      <c r="L16" s="16"/>
      <c r="M16" s="16"/>
      <c r="N16" s="17" t="n">
        <f aca="false">COUNTIF(D16:M16,"&gt;=2")</f>
        <v>0</v>
      </c>
      <c r="O16" s="17" t="n">
        <f aca="false">SUMPRODUCT((D16:M16&gt;=2)*(D16:M16&lt;&gt;"")*(D$6:M$6="Yes"))</f>
        <v>0</v>
      </c>
      <c r="P16" s="17" t="n">
        <f aca="false">IF(COUNT(D16:M16)=0,"",MAX(D16:M16))</f>
        <v>1</v>
      </c>
      <c r="Q16" s="18" t="str">
        <f aca="false">IF($C16="Not needed","Not needed",IF(COUNT(D16:M16)=0,"Not rated",IF($C16="Essential",IF(N16=0,"Gap",IF(O16=0,"At risk",IF(N16=1,"Thin","Covered"))),IF(N16=0,"Consider","Covered"))))</f>
        <v>Gap</v>
      </c>
    </row>
    <row r="17" customFormat="false" ht="30" hidden="false" customHeight="true" outlineLevel="0" collapsed="false">
      <c r="A17" s="14" t="s">
        <v>68</v>
      </c>
      <c r="B17" s="15" t="s">
        <v>69</v>
      </c>
      <c r="C17" s="16" t="s">
        <v>52</v>
      </c>
      <c r="D17" s="16" t="n">
        <v>2</v>
      </c>
      <c r="E17" s="16"/>
      <c r="F17" s="16"/>
      <c r="G17" s="16"/>
      <c r="H17" s="16"/>
      <c r="I17" s="16"/>
      <c r="J17" s="16"/>
      <c r="K17" s="16"/>
      <c r="L17" s="16"/>
      <c r="M17" s="16"/>
      <c r="N17" s="17" t="n">
        <f aca="false">COUNTIF(D17:M17,"&gt;=2")</f>
        <v>1</v>
      </c>
      <c r="O17" s="17" t="n">
        <f aca="false">SUMPRODUCT((D17:M17&gt;=2)*(D17:M17&lt;&gt;"")*(D$6:M$6="Yes"))</f>
        <v>0</v>
      </c>
      <c r="P17" s="17" t="n">
        <f aca="false">IF(COUNT(D17:M17)=0,"",MAX(D17:M17))</f>
        <v>2</v>
      </c>
      <c r="Q17" s="18" t="str">
        <f aca="false">IF($C17="Not needed","Not needed",IF(COUNT(D17:M17)=0,"Not rated",IF($C17="Essential",IF(N17=0,"Gap",IF(O17=0,"At risk",IF(N17=1,"Thin","Covered"))),IF(N17=0,"Consider","Covered"))))</f>
        <v>At risk</v>
      </c>
    </row>
    <row r="18" customFormat="false" ht="30" hidden="false" customHeight="true" outlineLevel="0" collapsed="false">
      <c r="A18" s="14" t="s">
        <v>70</v>
      </c>
      <c r="B18" s="15" t="s">
        <v>71</v>
      </c>
      <c r="C18" s="16" t="s">
        <v>63</v>
      </c>
      <c r="D18" s="16" t="n">
        <v>1</v>
      </c>
      <c r="E18" s="16"/>
      <c r="F18" s="16"/>
      <c r="G18" s="16"/>
      <c r="H18" s="16"/>
      <c r="I18" s="16"/>
      <c r="J18" s="16"/>
      <c r="K18" s="16"/>
      <c r="L18" s="16"/>
      <c r="M18" s="16"/>
      <c r="N18" s="17" t="n">
        <f aca="false">COUNTIF(D18:M18,"&gt;=2")</f>
        <v>0</v>
      </c>
      <c r="O18" s="17" t="n">
        <f aca="false">SUMPRODUCT((D18:M18&gt;=2)*(D18:M18&lt;&gt;"")*(D$6:M$6="Yes"))</f>
        <v>0</v>
      </c>
      <c r="P18" s="17" t="n">
        <f aca="false">IF(COUNT(D18:M18)=0,"",MAX(D18:M18))</f>
        <v>1</v>
      </c>
      <c r="Q18" s="18" t="str">
        <f aca="false">IF($C18="Not needed","Not needed",IF(COUNT(D18:M18)=0,"Not rated",IF($C18="Essential",IF(N18=0,"Gap",IF(O18=0,"At risk",IF(N18=1,"Thin","Covered"))),IF(N18=0,"Consider","Covered"))))</f>
        <v>Consider</v>
      </c>
    </row>
    <row r="19" customFormat="false" ht="30" hidden="false" customHeight="true" outlineLevel="0" collapsed="false">
      <c r="A19" s="14" t="s">
        <v>72</v>
      </c>
      <c r="B19" s="15" t="s">
        <v>73</v>
      </c>
      <c r="C19" s="16" t="s">
        <v>63</v>
      </c>
      <c r="D19" s="16" t="n">
        <v>3</v>
      </c>
      <c r="E19" s="16"/>
      <c r="F19" s="16"/>
      <c r="G19" s="16"/>
      <c r="H19" s="16"/>
      <c r="I19" s="16"/>
      <c r="J19" s="16"/>
      <c r="K19" s="16"/>
      <c r="L19" s="16"/>
      <c r="M19" s="16"/>
      <c r="N19" s="17" t="n">
        <f aca="false">COUNTIF(D19:M19,"&gt;=2")</f>
        <v>1</v>
      </c>
      <c r="O19" s="17" t="n">
        <f aca="false">SUMPRODUCT((D19:M19&gt;=2)*(D19:M19&lt;&gt;"")*(D$6:M$6="Yes"))</f>
        <v>0</v>
      </c>
      <c r="P19" s="17" t="n">
        <f aca="false">IF(COUNT(D19:M19)=0,"",MAX(D19:M19))</f>
        <v>3</v>
      </c>
      <c r="Q19" s="18" t="str">
        <f aca="false">IF($C19="Not needed","Not needed",IF(COUNT(D19:M19)=0,"Not rated",IF($C19="Essential",IF(N19=0,"Gap",IF(O19=0,"At risk",IF(N19=1,"Thin","Covered"))),IF(N19=0,"Consider","Covered"))))</f>
        <v>Covered</v>
      </c>
    </row>
    <row r="20" customFormat="false" ht="30" hidden="false" customHeight="true" outlineLevel="0" collapsed="false">
      <c r="A20" s="14" t="s">
        <v>74</v>
      </c>
      <c r="B20" s="15" t="s">
        <v>75</v>
      </c>
      <c r="C20" s="16" t="s">
        <v>52</v>
      </c>
      <c r="D20" s="16" t="n">
        <v>2</v>
      </c>
      <c r="E20" s="16"/>
      <c r="F20" s="16"/>
      <c r="G20" s="16"/>
      <c r="H20" s="16"/>
      <c r="I20" s="16"/>
      <c r="J20" s="16"/>
      <c r="K20" s="16"/>
      <c r="L20" s="16"/>
      <c r="M20" s="16"/>
      <c r="N20" s="17" t="n">
        <f aca="false">COUNTIF(D20:M20,"&gt;=2")</f>
        <v>1</v>
      </c>
      <c r="O20" s="17" t="n">
        <f aca="false">SUMPRODUCT((D20:M20&gt;=2)*(D20:M20&lt;&gt;"")*(D$6:M$6="Yes"))</f>
        <v>0</v>
      </c>
      <c r="P20" s="17" t="n">
        <f aca="false">IF(COUNT(D20:M20)=0,"",MAX(D20:M20))</f>
        <v>2</v>
      </c>
      <c r="Q20" s="18" t="str">
        <f aca="false">IF($C20="Not needed","Not needed",IF(COUNT(D20:M20)=0,"Not rated",IF($C20="Essential",IF(N20=0,"Gap",IF(O20=0,"At risk",IF(N20=1,"Thin","Covered"))),IF(N20=0,"Consider","Covered"))))</f>
        <v>At risk</v>
      </c>
    </row>
    <row r="21" customFormat="false" ht="30" hidden="false" customHeight="true" outlineLevel="0" collapsed="false">
      <c r="A21" s="14" t="s">
        <v>76</v>
      </c>
      <c r="B21" s="15" t="s">
        <v>77</v>
      </c>
      <c r="C21" s="16" t="s">
        <v>63</v>
      </c>
      <c r="D21" s="16" t="n">
        <v>0</v>
      </c>
      <c r="E21" s="16"/>
      <c r="F21" s="16"/>
      <c r="G21" s="16"/>
      <c r="H21" s="16"/>
      <c r="I21" s="16"/>
      <c r="J21" s="16"/>
      <c r="K21" s="16"/>
      <c r="L21" s="16"/>
      <c r="M21" s="16"/>
      <c r="N21" s="17" t="n">
        <f aca="false">COUNTIF(D21:M21,"&gt;=2")</f>
        <v>0</v>
      </c>
      <c r="O21" s="17" t="n">
        <f aca="false">SUMPRODUCT((D21:M21&gt;=2)*(D21:M21&lt;&gt;"")*(D$6:M$6="Yes"))</f>
        <v>0</v>
      </c>
      <c r="P21" s="17" t="n">
        <f aca="false">IF(COUNT(D21:M21)=0,"",MAX(D21:M21))</f>
        <v>0</v>
      </c>
      <c r="Q21" s="18" t="str">
        <f aca="false">IF($C21="Not needed","Not needed",IF(COUNT(D21:M21)=0,"Not rated",IF($C21="Essential",IF(N21=0,"Gap",IF(O21=0,"At risk",IF(N21=1,"Thin","Covered"))),IF(N21=0,"Consider","Covered"))))</f>
        <v>Consider</v>
      </c>
    </row>
    <row r="22" customFormat="false" ht="30" hidden="false" customHeight="true" outlineLevel="0" collapsed="false">
      <c r="A22" s="14" t="s">
        <v>78</v>
      </c>
      <c r="B22" s="15" t="s">
        <v>79</v>
      </c>
      <c r="C22" s="16" t="s">
        <v>63</v>
      </c>
      <c r="D22" s="16" t="n">
        <v>2</v>
      </c>
      <c r="E22" s="16"/>
      <c r="F22" s="16"/>
      <c r="G22" s="16"/>
      <c r="H22" s="16"/>
      <c r="I22" s="16"/>
      <c r="J22" s="16"/>
      <c r="K22" s="16"/>
      <c r="L22" s="16"/>
      <c r="M22" s="16"/>
      <c r="N22" s="17" t="n">
        <f aca="false">COUNTIF(D22:M22,"&gt;=2")</f>
        <v>1</v>
      </c>
      <c r="O22" s="17" t="n">
        <f aca="false">SUMPRODUCT((D22:M22&gt;=2)*(D22:M22&lt;&gt;"")*(D$6:M$6="Yes"))</f>
        <v>0</v>
      </c>
      <c r="P22" s="17" t="n">
        <f aca="false">IF(COUNT(D22:M22)=0,"",MAX(D22:M22))</f>
        <v>2</v>
      </c>
      <c r="Q22" s="18" t="str">
        <f aca="false">IF($C22="Not needed","Not needed",IF(COUNT(D22:M22)=0,"Not rated",IF($C22="Essential",IF(N22=0,"Gap",IF(O22=0,"At risk",IF(N22=1,"Thin","Covered"))),IF(N22=0,"Consider","Covered"))))</f>
        <v>Covered</v>
      </c>
    </row>
    <row r="23" customFormat="false" ht="30" hidden="false" customHeight="true" outlineLevel="0" collapsed="false">
      <c r="A23" s="14" t="s">
        <v>80</v>
      </c>
      <c r="B23" s="15" t="s">
        <v>81</v>
      </c>
      <c r="C23" s="16" t="s">
        <v>63</v>
      </c>
      <c r="D23" s="16" t="n">
        <v>1</v>
      </c>
      <c r="E23" s="16"/>
      <c r="F23" s="16"/>
      <c r="G23" s="16"/>
      <c r="H23" s="16"/>
      <c r="I23" s="16"/>
      <c r="J23" s="16"/>
      <c r="K23" s="16"/>
      <c r="L23" s="16"/>
      <c r="M23" s="16"/>
      <c r="N23" s="17" t="n">
        <f aca="false">COUNTIF(D23:M23,"&gt;=2")</f>
        <v>0</v>
      </c>
      <c r="O23" s="17" t="n">
        <f aca="false">SUMPRODUCT((D23:M23&gt;=2)*(D23:M23&lt;&gt;"")*(D$6:M$6="Yes"))</f>
        <v>0</v>
      </c>
      <c r="P23" s="17" t="n">
        <f aca="false">IF(COUNT(D23:M23)=0,"",MAX(D23:M23))</f>
        <v>1</v>
      </c>
      <c r="Q23" s="18" t="str">
        <f aca="false">IF($C23="Not needed","Not needed",IF(COUNT(D23:M23)=0,"Not rated",IF($C23="Essential",IF(N23=0,"Gap",IF(O23=0,"At risk",IF(N23=1,"Thin","Covered"))),IF(N23=0,"Consider","Covered"))))</f>
        <v>Consider</v>
      </c>
    </row>
    <row r="24" customFormat="false" ht="30" hidden="false" customHeight="true" outlineLevel="0" collapsed="false">
      <c r="A24" s="14" t="s">
        <v>82</v>
      </c>
      <c r="B24" s="15" t="s">
        <v>83</v>
      </c>
      <c r="C24" s="16" t="s">
        <v>52</v>
      </c>
      <c r="D24" s="16" t="n">
        <v>2</v>
      </c>
      <c r="E24" s="16"/>
      <c r="F24" s="16"/>
      <c r="G24" s="16"/>
      <c r="H24" s="16"/>
      <c r="I24" s="16"/>
      <c r="J24" s="16"/>
      <c r="K24" s="16"/>
      <c r="L24" s="16"/>
      <c r="M24" s="16"/>
      <c r="N24" s="17" t="n">
        <f aca="false">COUNTIF(D24:M24,"&gt;=2")</f>
        <v>1</v>
      </c>
      <c r="O24" s="17" t="n">
        <f aca="false">SUMPRODUCT((D24:M24&gt;=2)*(D24:M24&lt;&gt;"")*(D$6:M$6="Yes"))</f>
        <v>0</v>
      </c>
      <c r="P24" s="17" t="n">
        <f aca="false">IF(COUNT(D24:M24)=0,"",MAX(D24:M24))</f>
        <v>2</v>
      </c>
      <c r="Q24" s="18" t="str">
        <f aca="false">IF($C24="Not needed","Not needed",IF(COUNT(D24:M24)=0,"Not rated",IF($C24="Essential",IF(N24=0,"Gap",IF(O24=0,"At risk",IF(N24=1,"Thin","Covered"))),IF(N24=0,"Consider","Covered"))))</f>
        <v>At risk</v>
      </c>
    </row>
    <row r="25" customFormat="false" ht="30" hidden="false" customHeight="true" outlineLevel="0" collapsed="false">
      <c r="A25" s="19"/>
      <c r="B25" s="19"/>
      <c r="C25" s="19"/>
      <c r="D25" s="19"/>
      <c r="E25" s="19"/>
      <c r="F25" s="19"/>
      <c r="G25" s="19"/>
      <c r="H25" s="19"/>
      <c r="I25" s="19"/>
      <c r="J25" s="19"/>
      <c r="K25" s="19"/>
      <c r="L25" s="19"/>
      <c r="M25" s="19"/>
      <c r="N25" s="17" t="str">
        <f aca="false">IF($A25="","",COUNTIF(D25:M25,"&gt;=2"))</f>
        <v/>
      </c>
      <c r="O25" s="17" t="str">
        <f aca="false">IF($A25="","",SUMPRODUCT((D25:M25&gt;=2)*(D25:M25&lt;&gt;"")*(D$6:M$6="Yes")))</f>
        <v/>
      </c>
      <c r="P25" s="17" t="str">
        <f aca="false">IF(OR($A25="",COUNT(D25:M25)=0),"",MAX(D25:M25))</f>
        <v/>
      </c>
      <c r="Q25" s="20" t="str">
        <f aca="false">IF($A25="","",IF($C25="Not needed","Not needed",IF(COUNT(D25:M25)=0,"Not rated",IF($C25="Essential",IF(N25=0,"Gap",IF(O25=0,"At risk",IF(N25=1,"Thin","Covered"))),IF(N25=0,"Consider","Covered")))))</f>
        <v/>
      </c>
    </row>
    <row r="26" customFormat="false" ht="30" hidden="false" customHeight="true" outlineLevel="0" collapsed="false">
      <c r="A26" s="19"/>
      <c r="B26" s="19"/>
      <c r="C26" s="19"/>
      <c r="D26" s="19"/>
      <c r="E26" s="19"/>
      <c r="F26" s="19"/>
      <c r="G26" s="19"/>
      <c r="H26" s="19"/>
      <c r="I26" s="19"/>
      <c r="J26" s="19"/>
      <c r="K26" s="19"/>
      <c r="L26" s="19"/>
      <c r="M26" s="19"/>
      <c r="N26" s="17" t="str">
        <f aca="false">IF($A26="","",COUNTIF(D26:M26,"&gt;=2"))</f>
        <v/>
      </c>
      <c r="O26" s="17" t="str">
        <f aca="false">IF($A26="","",SUMPRODUCT((D26:M26&gt;=2)*(D26:M26&lt;&gt;"")*(D$6:M$6="Yes")))</f>
        <v/>
      </c>
      <c r="P26" s="17" t="str">
        <f aca="false">IF(OR($A26="",COUNT(D26:M26)=0),"",MAX(D26:M26))</f>
        <v/>
      </c>
      <c r="Q26" s="20" t="str">
        <f aca="false">IF($A26="","",IF($C26="Not needed","Not needed",IF(COUNT(D26:M26)=0,"Not rated",IF($C26="Essential",IF(N26=0,"Gap",IF(O26=0,"At risk",IF(N26=1,"Thin","Covered"))),IF(N26=0,"Consider","Covered")))))</f>
        <v/>
      </c>
    </row>
    <row r="27" customFormat="false" ht="30" hidden="false" customHeight="true" outlineLevel="0" collapsed="false">
      <c r="A27" s="19"/>
      <c r="B27" s="19"/>
      <c r="C27" s="19"/>
      <c r="D27" s="19"/>
      <c r="E27" s="19"/>
      <c r="F27" s="19"/>
      <c r="G27" s="19"/>
      <c r="H27" s="19"/>
      <c r="I27" s="19"/>
      <c r="J27" s="19"/>
      <c r="K27" s="19"/>
      <c r="L27" s="19"/>
      <c r="M27" s="19"/>
      <c r="N27" s="17" t="str">
        <f aca="false">IF($A27="","",COUNTIF(D27:M27,"&gt;=2"))</f>
        <v/>
      </c>
      <c r="O27" s="17" t="str">
        <f aca="false">IF($A27="","",SUMPRODUCT((D27:M27&gt;=2)*(D27:M27&lt;&gt;"")*(D$6:M$6="Yes")))</f>
        <v/>
      </c>
      <c r="P27" s="17" t="str">
        <f aca="false">IF(OR($A27="",COUNT(D27:M27)=0),"",MAX(D27:M27))</f>
        <v/>
      </c>
      <c r="Q27" s="20" t="str">
        <f aca="false">IF($A27="","",IF($C27="Not needed","Not needed",IF(COUNT(D27:M27)=0,"Not rated",IF($C27="Essential",IF(N27=0,"Gap",IF(O27=0,"At risk",IF(N27=1,"Thin","Covered"))),IF(N27=0,"Consider","Covered")))))</f>
        <v/>
      </c>
    </row>
    <row r="29" customFormat="false" ht="15" hidden="false" customHeight="false" outlineLevel="0" collapsed="false">
      <c r="A29" s="8" t="s">
        <v>84</v>
      </c>
    </row>
  </sheetData>
  <mergeCells count="3">
    <mergeCell ref="A4:C4"/>
    <mergeCell ref="A5:C5"/>
    <mergeCell ref="A6:C6"/>
  </mergeCells>
  <conditionalFormatting sqref="D9:M27">
    <cfRule type="expression" priority="2" aboveAverage="0" equalAverage="0" bottom="0" percent="0" rank="0" text="" dxfId="0">
      <formula>AND(D9&lt;&gt;"",D9=3)</formula>
    </cfRule>
    <cfRule type="expression" priority="3" aboveAverage="0" equalAverage="0" bottom="0" percent="0" rank="0" text="" dxfId="1">
      <formula>AND(D9&lt;&gt;"",D9=2)</formula>
    </cfRule>
    <cfRule type="expression" priority="4" aboveAverage="0" equalAverage="0" bottom="0" percent="0" rank="0" text="" dxfId="2">
      <formula>AND(D9&lt;&gt;"",D9=1)</formula>
    </cfRule>
    <cfRule type="expression" priority="5" aboveAverage="0" equalAverage="0" bottom="0" percent="0" rank="0" text="" dxfId="3">
      <formula>AND(D9&lt;&gt;"",D9=0)</formula>
    </cfRule>
  </conditionalFormatting>
  <conditionalFormatting sqref="Q9:Q27">
    <cfRule type="cellIs" priority="6" operator="equal" aboveAverage="0" equalAverage="0" bottom="0" percent="0" rank="0" text="" dxfId="3">
      <formula>"Gap"</formula>
    </cfRule>
    <cfRule type="cellIs" priority="7" operator="equal" aboveAverage="0" equalAverage="0" bottom="0" percent="0" rank="0" text="" dxfId="4">
      <formula>"At risk"</formula>
    </cfRule>
    <cfRule type="cellIs" priority="8" operator="equal" aboveAverage="0" equalAverage="0" bottom="0" percent="0" rank="0" text="" dxfId="2">
      <formula>"Thin"</formula>
    </cfRule>
    <cfRule type="cellIs" priority="9" operator="equal" aboveAverage="0" equalAverage="0" bottom="0" percent="0" rank="0" text="" dxfId="5">
      <formula>"Consider"</formula>
    </cfRule>
    <cfRule type="cellIs" priority="10" operator="equal" aboveAverage="0" equalAverage="0" bottom="0" percent="0" rank="0" text="" dxfId="1">
      <formula>"Covered"</formula>
    </cfRule>
  </conditionalFormatting>
  <dataValidations count="2">
    <dataValidation allowBlank="true" errorStyle="stop" operator="between" showDropDown="false" showErrorMessage="false" showInputMessage="false" sqref="C9:C27" type="list">
      <formula1>"Essential,Useful,Not needed"</formula1>
      <formula2>0</formula2>
    </dataValidation>
    <dataValidation allowBlank="true" error="Enter a whole number from 0 to 3." errorStyle="stop" errorTitle="Rating" operator="between" showDropDown="false" showErrorMessage="true" showInputMessage="false" sqref="D9:M27" type="whole">
      <formula1>0</formula1>
      <formula2>3</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50"/>
    <col collapsed="false" customWidth="true" hidden="false" outlineLevel="0" max="3" min="3" style="0" width="14"/>
    <col collapsed="false" customWidth="true" hidden="false" outlineLevel="0" max="4" min="4" style="0" width="36"/>
  </cols>
  <sheetData>
    <row r="1" customFormat="false" ht="17.35" hidden="false" customHeight="false" outlineLevel="0" collapsed="false">
      <c r="A1" s="7" t="s">
        <v>85</v>
      </c>
    </row>
    <row r="3" customFormat="false" ht="15" hidden="false" customHeight="false" outlineLevel="0" collapsed="false">
      <c r="A3" s="21" t="s">
        <v>86</v>
      </c>
      <c r="B3" s="22"/>
    </row>
    <row r="4" customFormat="false" ht="15" hidden="false" customHeight="false" outlineLevel="0" collapsed="false">
      <c r="A4" s="21" t="s">
        <v>87</v>
      </c>
      <c r="B4" s="22"/>
    </row>
    <row r="5" customFormat="false" ht="27.75" hidden="false" customHeight="true" outlineLevel="0" collapsed="false">
      <c r="A5" s="23" t="s">
        <v>88</v>
      </c>
      <c r="B5" s="23"/>
      <c r="C5" s="23"/>
      <c r="D5" s="23"/>
    </row>
    <row r="7" customFormat="false" ht="15" hidden="false" customHeight="false" outlineLevel="0" collapsed="false">
      <c r="A7" s="13" t="s">
        <v>43</v>
      </c>
      <c r="B7" s="13" t="s">
        <v>44</v>
      </c>
      <c r="C7" s="13" t="s">
        <v>89</v>
      </c>
      <c r="D7" s="13" t="s">
        <v>90</v>
      </c>
    </row>
    <row r="8" customFormat="false" ht="31.5" hidden="false" customHeight="true" outlineLevel="0" collapsed="false">
      <c r="A8" s="24" t="str">
        <f aca="false">IF('Skills matrix'!A9="","",'Skills matrix'!A9)</f>
        <v>Charity law and governance</v>
      </c>
      <c r="B8" s="25" t="str">
        <f aca="false">IF('Skills matrix'!B9="","",'Skills matrix'!B9)</f>
        <v>Understands trustee duties, the governing document and how the regulator works</v>
      </c>
      <c r="C8" s="26"/>
      <c r="D8" s="26"/>
    </row>
    <row r="9" customFormat="false" ht="31.5" hidden="false" customHeight="true" outlineLevel="0" collapsed="false">
      <c r="A9" s="24" t="str">
        <f aca="false">IF('Skills matrix'!A10="","",'Skills matrix'!A10)</f>
        <v>Finance and accounts</v>
      </c>
      <c r="B9" s="25" t="str">
        <f aca="false">IF('Skills matrix'!B10="","",'Skills matrix'!B10)</f>
        <v>Can read accounts and budgets, and question the treasurer's report with confidence</v>
      </c>
      <c r="C9" s="26"/>
      <c r="D9" s="26"/>
    </row>
    <row r="10" customFormat="false" ht="31.5" hidden="false" customHeight="true" outlineLevel="0" collapsed="false">
      <c r="A10" s="24" t="str">
        <f aca="false">IF('Skills matrix'!A11="","",'Skills matrix'!A11)</f>
        <v>Fundraising and grant applications</v>
      </c>
      <c r="B10" s="25" t="str">
        <f aca="false">IF('Skills matrix'!B11="","",'Skills matrix'!B11)</f>
        <v>Has written successful bids or run fundraising campaigns</v>
      </c>
      <c r="C10" s="26"/>
      <c r="D10" s="26"/>
    </row>
    <row r="11" customFormat="false" ht="31.5" hidden="false" customHeight="true" outlineLevel="0" collapsed="false">
      <c r="A11" s="24" t="str">
        <f aca="false">IF('Skills matrix'!A12="","",'Skills matrix'!A12)</f>
        <v>Safeguarding</v>
      </c>
      <c r="B11" s="25" t="str">
        <f aca="false">IF('Skills matrix'!B12="","",'Skills matrix'!B12)</f>
        <v>Knows safeguarding practice for children or adults at risk, and how to handle a concern</v>
      </c>
      <c r="C11" s="26"/>
      <c r="D11" s="26"/>
    </row>
    <row r="12" customFormat="false" ht="31.5" hidden="false" customHeight="true" outlineLevel="0" collapsed="false">
      <c r="A12" s="24" t="str">
        <f aca="false">IF('Skills matrix'!A13="","",'Skills matrix'!A13)</f>
        <v>Data protection and IT</v>
      </c>
      <c r="B12" s="25" t="str">
        <f aca="false">IF('Skills matrix'!B13="","",'Skills matrix'!B13)</f>
        <v>Understands UK GDPR basics, information security and the systems the charity uses</v>
      </c>
      <c r="C12" s="26"/>
      <c r="D12" s="26"/>
    </row>
    <row r="13" customFormat="false" ht="31.5" hidden="false" customHeight="true" outlineLevel="0" collapsed="false">
      <c r="A13" s="24" t="str">
        <f aca="false">IF('Skills matrix'!A14="","",'Skills matrix'!A14)</f>
        <v>People: staff and volunteers</v>
      </c>
      <c r="B13" s="25" t="str">
        <f aca="false">IF('Skills matrix'!B14="","",'Skills matrix'!B14)</f>
        <v>Experience of recruitment, supervision, HR policies or volunteer management</v>
      </c>
      <c r="C13" s="26"/>
      <c r="D13" s="26"/>
    </row>
    <row r="14" customFormat="false" ht="31.5" hidden="false" customHeight="true" outlineLevel="0" collapsed="false">
      <c r="A14" s="24" t="str">
        <f aca="false">IF('Skills matrix'!A15="","",'Skills matrix'!A15)</f>
        <v>Property and premises</v>
      </c>
      <c r="B14" s="25" t="str">
        <f aca="false">IF('Skills matrix'!B15="","",'Skills matrix'!B15)</f>
        <v>Experience of leases, building maintenance or managing a venue</v>
      </c>
      <c r="C14" s="26"/>
      <c r="D14" s="26"/>
    </row>
    <row r="15" customFormat="false" ht="31.5" hidden="false" customHeight="true" outlineLevel="0" collapsed="false">
      <c r="A15" s="24" t="str">
        <f aca="false">IF('Skills matrix'!A16="","",'Skills matrix'!A16)</f>
        <v>Health and safety</v>
      </c>
      <c r="B15" s="25" t="str">
        <f aca="false">IF('Skills matrix'!B16="","",'Skills matrix'!B16)</f>
        <v>Understands risk assessment for activities, events and premises</v>
      </c>
      <c r="C15" s="26"/>
      <c r="D15" s="26"/>
    </row>
    <row r="16" customFormat="false" ht="31.5" hidden="false" customHeight="true" outlineLevel="0" collapsed="false">
      <c r="A16" s="24" t="str">
        <f aca="false">IF('Skills matrix'!A17="","",'Skills matrix'!A17)</f>
        <v>Risk management</v>
      </c>
      <c r="B16" s="25" t="str">
        <f aca="false">IF('Skills matrix'!B17="","",'Skills matrix'!B17)</f>
        <v>Can identify, score and monitor the main risks to the charity</v>
      </c>
      <c r="C16" s="26"/>
      <c r="D16" s="26"/>
    </row>
    <row r="17" customFormat="false" ht="31.5" hidden="false" customHeight="true" outlineLevel="0" collapsed="false">
      <c r="A17" s="24" t="str">
        <f aca="false">IF('Skills matrix'!A18="","",'Skills matrix'!A18)</f>
        <v>Legal and contracts</v>
      </c>
      <c r="B17" s="25" t="str">
        <f aca="false">IF('Skills matrix'!B18="","",'Skills matrix'!B18)</f>
        <v>Can review contracts, leases or funding agreements and spot problems</v>
      </c>
      <c r="C17" s="26"/>
      <c r="D17" s="26"/>
    </row>
    <row r="18" customFormat="false" ht="31.5" hidden="false" customHeight="true" outlineLevel="0" collapsed="false">
      <c r="A18" s="24" t="str">
        <f aca="false">IF('Skills matrix'!A19="","",'Skills matrix'!A19)</f>
        <v>Communications and social media</v>
      </c>
      <c r="B18" s="25" t="str">
        <f aca="false">IF('Skills matrix'!B19="","",'Skills matrix'!B19)</f>
        <v>Experience of press, newsletters, websites or social media</v>
      </c>
      <c r="C18" s="26"/>
      <c r="D18" s="26"/>
    </row>
    <row r="19" customFormat="false" ht="31.5" hidden="false" customHeight="true" outlineLevel="0" collapsed="false">
      <c r="A19" s="24" t="str">
        <f aca="false">IF('Skills matrix'!A20="","",'Skills matrix'!A20)</f>
        <v>Strategy and planning</v>
      </c>
      <c r="B19" s="25" t="str">
        <f aca="false">IF('Skills matrix'!B20="","",'Skills matrix'!B20)</f>
        <v>Can help the board set priorities and plan two or three years ahead</v>
      </c>
      <c r="C19" s="26"/>
      <c r="D19" s="26"/>
    </row>
    <row r="20" customFormat="false" ht="31.5" hidden="false" customHeight="true" outlineLevel="0" collapsed="false">
      <c r="A20" s="24" t="str">
        <f aca="false">IF('Skills matrix'!A21="","",'Skills matrix'!A21)</f>
        <v>Lived experience of the cause</v>
      </c>
      <c r="B20" s="25" t="str">
        <f aca="false">IF('Skills matrix'!B21="","",'Skills matrix'!B21)</f>
        <v>Personal experience of the issue or community the charity serves</v>
      </c>
      <c r="C20" s="26"/>
      <c r="D20" s="26"/>
    </row>
    <row r="21" customFormat="false" ht="31.5" hidden="false" customHeight="true" outlineLevel="0" collapsed="false">
      <c r="A21" s="24" t="str">
        <f aca="false">IF('Skills matrix'!A22="","",'Skills matrix'!A22)</f>
        <v>Local knowledge and community links</v>
      </c>
      <c r="B21" s="25" t="str">
        <f aca="false">IF('Skills matrix'!B22="","",'Skills matrix'!B22)</f>
        <v>Knows the area, local organisations, councillors or funders</v>
      </c>
      <c r="C21" s="26"/>
      <c r="D21" s="26"/>
    </row>
    <row r="22" customFormat="false" ht="31.5" hidden="false" customHeight="true" outlineLevel="0" collapsed="false">
      <c r="A22" s="24" t="str">
        <f aca="false">IF('Skills matrix'!A23="","",'Skills matrix'!A23)</f>
        <v>Equality, diversity and inclusion</v>
      </c>
      <c r="B22" s="25" t="str">
        <f aca="false">IF('Skills matrix'!B23="","",'Skills matrix'!B23)</f>
        <v>Helps the board reach and reflect the people it serves</v>
      </c>
      <c r="C22" s="26"/>
      <c r="D22" s="26"/>
    </row>
    <row r="23" customFormat="false" ht="31.5" hidden="false" customHeight="true" outlineLevel="0" collapsed="false">
      <c r="A23" s="24" t="str">
        <f aca="false">IF('Skills matrix'!A24="","",'Skills matrix'!A24)</f>
        <v>Chairing and meeting skills</v>
      </c>
      <c r="B23" s="25" t="str">
        <f aca="false">IF('Skills matrix'!B24="","",'Skills matrix'!B24)</f>
        <v>Can chair a meeting, keep to time and bring everyone in</v>
      </c>
      <c r="C23" s="26"/>
      <c r="D23" s="26"/>
    </row>
    <row r="24" customFormat="false" ht="31.5" hidden="false" customHeight="true" outlineLevel="0" collapsed="false">
      <c r="A24" s="24" t="str">
        <f aca="false">IF('Skills matrix'!A25="","",'Skills matrix'!A25)</f>
        <v/>
      </c>
      <c r="B24" s="25" t="str">
        <f aca="false">IF('Skills matrix'!B25="","",'Skills matrix'!B25)</f>
        <v/>
      </c>
      <c r="C24" s="26"/>
      <c r="D24" s="26"/>
    </row>
    <row r="25" customFormat="false" ht="31.5" hidden="false" customHeight="true" outlineLevel="0" collapsed="false">
      <c r="A25" s="24" t="str">
        <f aca="false">IF('Skills matrix'!A26="","",'Skills matrix'!A26)</f>
        <v/>
      </c>
      <c r="B25" s="25" t="str">
        <f aca="false">IF('Skills matrix'!B26="","",'Skills matrix'!B26)</f>
        <v/>
      </c>
      <c r="C25" s="26"/>
      <c r="D25" s="26"/>
    </row>
    <row r="26" customFormat="false" ht="31.5" hidden="false" customHeight="true" outlineLevel="0" collapsed="false">
      <c r="A26" s="24" t="str">
        <f aca="false">IF('Skills matrix'!A27="","",'Skills matrix'!A27)</f>
        <v/>
      </c>
      <c r="B26" s="25" t="str">
        <f aca="false">IF('Skills matrix'!B27="","",'Skills matrix'!B27)</f>
        <v/>
      </c>
      <c r="C26" s="26"/>
      <c r="D26" s="26"/>
    </row>
    <row r="28" customFormat="false" ht="15" hidden="false" customHeight="false" outlineLevel="0" collapsed="false">
      <c r="A28" s="21" t="s">
        <v>91</v>
      </c>
    </row>
    <row r="29" customFormat="false" ht="15" hidden="false" customHeight="false" outlineLevel="0" collapsed="false">
      <c r="A29" s="27"/>
      <c r="B29" s="27"/>
      <c r="C29" s="27"/>
      <c r="D29" s="27"/>
    </row>
    <row r="30" customFormat="false" ht="15" hidden="false" customHeight="false" outlineLevel="0" collapsed="false">
      <c r="A30" s="27"/>
      <c r="B30" s="27"/>
      <c r="C30" s="27"/>
      <c r="D30" s="27"/>
    </row>
    <row r="31" customFormat="false" ht="15" hidden="false" customHeight="false" outlineLevel="0" collapsed="false">
      <c r="A31" s="27"/>
      <c r="B31" s="27"/>
      <c r="C31" s="27"/>
      <c r="D31" s="27"/>
    </row>
    <row r="33" customFormat="false" ht="15" hidden="false" customHeight="false" outlineLevel="0" collapsed="false">
      <c r="A33" s="28" t="s">
        <v>92</v>
      </c>
    </row>
  </sheetData>
  <mergeCells count="2">
    <mergeCell ref="A5:D5"/>
    <mergeCell ref="A29:D3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34"/>
    <col collapsed="false" customWidth="true" hidden="false" outlineLevel="0" max="3" min="3" style="0" width="60"/>
  </cols>
  <sheetData>
    <row r="1" customFormat="false" ht="17.35" hidden="false" customHeight="false" outlineLevel="0" collapsed="false">
      <c r="A1" s="7" t="s">
        <v>93</v>
      </c>
    </row>
    <row r="2" customFormat="false" ht="15" hidden="false" customHeight="false" outlineLevel="0" collapsed="false">
      <c r="A2" s="8" t="s">
        <v>94</v>
      </c>
    </row>
    <row r="4" customFormat="false" ht="15" hidden="false" customHeight="false" outlineLevel="0" collapsed="false">
      <c r="A4" s="13" t="s">
        <v>49</v>
      </c>
      <c r="B4" s="13" t="s">
        <v>95</v>
      </c>
      <c r="C4" s="13" t="s">
        <v>96</v>
      </c>
    </row>
    <row r="5" customFormat="false" ht="15" hidden="false" customHeight="false" outlineLevel="0" collapsed="false">
      <c r="A5" s="29" t="s">
        <v>97</v>
      </c>
      <c r="B5" s="30" t="n">
        <f aca="false">COUNTIF('Skills matrix'!$Q$9:$Q$27,"Gap")</f>
        <v>4</v>
      </c>
      <c r="C5" s="31" t="s">
        <v>98</v>
      </c>
    </row>
    <row r="6" customFormat="false" ht="15" hidden="false" customHeight="false" outlineLevel="0" collapsed="false">
      <c r="A6" s="29" t="s">
        <v>99</v>
      </c>
      <c r="B6" s="30" t="n">
        <f aca="false">COUNTIF('Skills matrix'!$Q$9:$Q$27,"At risk")</f>
        <v>5</v>
      </c>
      <c r="C6" s="31" t="s">
        <v>100</v>
      </c>
    </row>
    <row r="7" customFormat="false" ht="15" hidden="false" customHeight="false" outlineLevel="0" collapsed="false">
      <c r="A7" s="29" t="s">
        <v>101</v>
      </c>
      <c r="B7" s="30" t="n">
        <f aca="false">COUNTIF('Skills matrix'!$Q$9:$Q$27,"Thin")</f>
        <v>0</v>
      </c>
      <c r="C7" s="31" t="s">
        <v>102</v>
      </c>
    </row>
    <row r="8" customFormat="false" ht="15" hidden="false" customHeight="false" outlineLevel="0" collapsed="false">
      <c r="A8" s="29" t="s">
        <v>103</v>
      </c>
      <c r="B8" s="30" t="n">
        <f aca="false">COUNTIF('Skills matrix'!$Q$9:$Q$27,"Consider")</f>
        <v>4</v>
      </c>
      <c r="C8" s="31" t="s">
        <v>104</v>
      </c>
    </row>
    <row r="9" customFormat="false" ht="15" hidden="false" customHeight="false" outlineLevel="0" collapsed="false">
      <c r="A9" s="29" t="s">
        <v>105</v>
      </c>
      <c r="B9" s="30" t="n">
        <f aca="false">COUNTIF('Skills matrix'!$Q$9:$Q$27,"Covered")</f>
        <v>3</v>
      </c>
      <c r="C9" s="31" t="s">
        <v>106</v>
      </c>
    </row>
    <row r="10" customFormat="false" ht="15" hidden="false" customHeight="false" outlineLevel="0" collapsed="false">
      <c r="A10" s="29" t="s">
        <v>107</v>
      </c>
      <c r="B10" s="30" t="n">
        <f aca="false">COUNTIF('Skills matrix'!$Q$9:$Q$27,"Not rated")</f>
        <v>0</v>
      </c>
      <c r="C10" s="31" t="s">
        <v>108</v>
      </c>
    </row>
    <row r="12" customFormat="false" ht="15" hidden="false" customHeight="false" outlineLevel="0" collapsed="false">
      <c r="A12" s="29" t="s">
        <v>109</v>
      </c>
      <c r="B12" s="30" t="n">
        <f aca="false">--(COUNT('Skills matrix'!D9:D27)&gt;0)+--(COUNT('Skills matrix'!E9:E27)&gt;0)+--(COUNT('Skills matrix'!F9:F27)&gt;0)+--(COUNT('Skills matrix'!G9:G27)&gt;0)+--(COUNT('Skills matrix'!H9:H27)&gt;0)+--(COUNT('Skills matrix'!I9:I27)&gt;0)+--(COUNT('Skills matrix'!J9:J27)&gt;0)+--(COUNT('Skills matrix'!K9:K27)&gt;0)+--(COUNT('Skills matrix'!L9:L27)&gt;0)+--(COUNT('Skills matrix'!M9:M27)&gt;0)</f>
        <v>1</v>
      </c>
      <c r="C12" s="31" t="s">
        <v>110</v>
      </c>
    </row>
    <row r="13" customFormat="false" ht="15" hidden="false" customHeight="false" outlineLevel="0" collapsed="false">
      <c r="A13" s="29" t="s">
        <v>111</v>
      </c>
      <c r="B13" s="30" t="n">
        <f aca="false">COUNTIF('Skills matrix'!D6:M6,"No")</f>
        <v>1</v>
      </c>
      <c r="C13" s="31" t="s">
        <v>112</v>
      </c>
    </row>
    <row r="16" customFormat="false" ht="15" hidden="false" customHeight="false" outlineLevel="0" collapsed="false">
      <c r="A16" s="32" t="s">
        <v>113</v>
      </c>
    </row>
    <row r="17" customFormat="false" ht="15" hidden="false" customHeight="false" outlineLevel="0" collapsed="false">
      <c r="A17" s="8" t="s">
        <v>114</v>
      </c>
    </row>
    <row r="18" customFormat="false" ht="15" hidden="false" customHeight="false" outlineLevel="0" collapsed="false">
      <c r="A18" s="13" t="s">
        <v>115</v>
      </c>
      <c r="B18" s="13" t="s">
        <v>116</v>
      </c>
      <c r="C18" s="13" t="s">
        <v>117</v>
      </c>
    </row>
    <row r="19" customFormat="false" ht="15" hidden="false" customHeight="false" outlineLevel="0" collapsed="false">
      <c r="A19" s="17" t="n">
        <v>1</v>
      </c>
      <c r="B19" s="19" t="s">
        <v>118</v>
      </c>
      <c r="C19" s="19" t="s">
        <v>119</v>
      </c>
    </row>
    <row r="20" customFormat="false" ht="15" hidden="false" customHeight="false" outlineLevel="0" collapsed="false">
      <c r="A20" s="17" t="n">
        <v>2</v>
      </c>
      <c r="B20" s="19"/>
      <c r="C20" s="19"/>
    </row>
    <row r="21" customFormat="false" ht="15" hidden="false" customHeight="false" outlineLevel="0" collapsed="false">
      <c r="A21" s="17" t="n">
        <v>3</v>
      </c>
      <c r="B21" s="19"/>
      <c r="C21" s="19"/>
    </row>
    <row r="22" customFormat="false" ht="15" hidden="false" customHeight="false" outlineLevel="0" collapsed="false">
      <c r="A22" s="17" t="n">
        <v>4</v>
      </c>
      <c r="B22" s="19"/>
      <c r="C22" s="19"/>
    </row>
    <row r="23" customFormat="false" ht="15" hidden="false" customHeight="false" outlineLevel="0" collapsed="false">
      <c r="A23" s="17" t="n">
        <v>5</v>
      </c>
      <c r="B23" s="19"/>
      <c r="C23" s="19"/>
    </row>
    <row r="25" customFormat="false" ht="15" hidden="false" customHeight="false" outlineLevel="0" collapsed="false">
      <c r="A25" s="21" t="s">
        <v>120</v>
      </c>
      <c r="B25" s="33"/>
    </row>
    <row r="26" customFormat="false" ht="15" hidden="false" customHeight="false" outlineLevel="0" collapsed="false">
      <c r="A26" s="21" t="s">
        <v>121</v>
      </c>
      <c r="B26" s="34" t="str">
        <f aca="false">IF(B25="","",EDATE(B25,12))</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2026-10-17T11:15:42Z</dcterms:created>
  <dc:creator>openpyxl</dc:creator>
  <dc:description/>
  <dc:language>en-US</dc:language>
  <cp:lastModifiedBy/>
  <dcterms:modified xsi:type="dcterms:W3CDTF">2026-10-17T11:15:42Z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